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eshmn2018-my.sharepoint.com/personal/laquita_mesh-mn_org/Documents/Desktop/"/>
    </mc:Choice>
  </mc:AlternateContent>
  <xr:revisionPtr revIDLastSave="0" documentId="8_{F57F80F7-B69C-46FE-884C-12F8CB2A148F}" xr6:coauthVersionLast="47" xr6:coauthVersionMax="47" xr10:uidLastSave="{00000000-0000-0000-0000-000000000000}"/>
  <bookViews>
    <workbookView xWindow="-28920" yWindow="-3840" windowWidth="29040" windowHeight="15720" xr2:uid="{D4815E4F-41A6-4947-9E49-DD9DDD23D786}"/>
  </bookViews>
  <sheets>
    <sheet name="Shee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0" i="1" l="1"/>
  <c r="G20" i="1"/>
  <c r="F20" i="1"/>
  <c r="E20" i="1"/>
  <c r="I20" i="1" s="1"/>
  <c r="H19" i="1"/>
  <c r="G19" i="1"/>
  <c r="F19" i="1"/>
  <c r="E19" i="1"/>
  <c r="I19" i="1" s="1"/>
  <c r="H18" i="1"/>
  <c r="G18" i="1"/>
  <c r="F18" i="1"/>
  <c r="E18" i="1"/>
  <c r="I18" i="1" s="1"/>
  <c r="D18" i="1"/>
  <c r="C18" i="1"/>
  <c r="H17" i="1"/>
  <c r="G17" i="1"/>
  <c r="F17" i="1"/>
  <c r="E17" i="1"/>
  <c r="I17" i="1" s="1"/>
  <c r="D17" i="1"/>
  <c r="C17" i="1"/>
  <c r="H16" i="1"/>
  <c r="G16" i="1"/>
  <c r="F16" i="1"/>
  <c r="E16" i="1"/>
  <c r="D16" i="1"/>
  <c r="C16" i="1"/>
  <c r="H15" i="1"/>
  <c r="G15" i="1"/>
  <c r="F15" i="1"/>
  <c r="E15" i="1"/>
  <c r="D15" i="1"/>
  <c r="C15" i="1"/>
  <c r="H14" i="1"/>
  <c r="G14" i="1"/>
  <c r="F14" i="1"/>
  <c r="E14" i="1"/>
  <c r="I14" i="1" s="1"/>
  <c r="D14" i="1"/>
  <c r="C14" i="1"/>
  <c r="H13" i="1"/>
  <c r="G13" i="1"/>
  <c r="F13" i="1"/>
  <c r="E13" i="1"/>
  <c r="I13" i="1" s="1"/>
  <c r="D13" i="1"/>
  <c r="C13" i="1"/>
  <c r="H12" i="1"/>
  <c r="G12" i="1"/>
  <c r="F12" i="1"/>
  <c r="E12" i="1"/>
  <c r="I12" i="1" s="1"/>
  <c r="D12" i="1"/>
  <c r="C12" i="1"/>
  <c r="H11" i="1"/>
  <c r="G11" i="1"/>
  <c r="F11" i="1"/>
  <c r="E11" i="1"/>
  <c r="I11" i="1" s="1"/>
  <c r="D11" i="1"/>
  <c r="C11" i="1"/>
  <c r="H10" i="1"/>
  <c r="G10" i="1"/>
  <c r="F10" i="1"/>
  <c r="E10" i="1"/>
  <c r="I10" i="1" s="1"/>
  <c r="D10" i="1"/>
  <c r="C10" i="1"/>
  <c r="H9" i="1"/>
  <c r="G9" i="1"/>
  <c r="F9" i="1"/>
  <c r="E9" i="1"/>
  <c r="I9" i="1" s="1"/>
  <c r="D9" i="1"/>
  <c r="C9" i="1"/>
  <c r="H8" i="1"/>
  <c r="I8" i="1" s="1"/>
  <c r="G8" i="1"/>
  <c r="F8" i="1"/>
  <c r="E8" i="1"/>
  <c r="D8" i="1"/>
  <c r="C8" i="1"/>
  <c r="I7" i="1"/>
  <c r="H7" i="1"/>
  <c r="G7" i="1"/>
  <c r="F7" i="1"/>
  <c r="E7" i="1"/>
  <c r="D7" i="1"/>
  <c r="C7" i="1"/>
  <c r="H6" i="1"/>
  <c r="G6" i="1"/>
  <c r="F6" i="1"/>
  <c r="E6" i="1"/>
  <c r="I6" i="1" s="1"/>
  <c r="D6" i="1"/>
  <c r="C6" i="1"/>
  <c r="H5" i="1"/>
  <c r="G5" i="1"/>
  <c r="F5" i="1"/>
  <c r="E5" i="1"/>
  <c r="I5" i="1" s="1"/>
  <c r="D5" i="1"/>
  <c r="C5" i="1"/>
  <c r="H4" i="1"/>
  <c r="G4" i="1"/>
  <c r="F4" i="1"/>
  <c r="E4" i="1"/>
  <c r="I4" i="1" s="1"/>
  <c r="D4" i="1"/>
  <c r="C4" i="1"/>
  <c r="H3" i="1"/>
  <c r="G3" i="1"/>
  <c r="F3" i="1"/>
  <c r="E3" i="1"/>
  <c r="I3" i="1" s="1"/>
  <c r="D3" i="1"/>
  <c r="C3" i="1"/>
  <c r="H2" i="1"/>
  <c r="G2" i="1"/>
  <c r="F2" i="1"/>
  <c r="E2" i="1"/>
  <c r="I2" i="1" s="1"/>
  <c r="D2" i="1"/>
  <c r="C2" i="1"/>
  <c r="I15" i="1" l="1"/>
  <c r="I16" i="1"/>
</calcChain>
</file>

<file path=xl/sharedStrings.xml><?xml version="1.0" encoding="utf-8"?>
<sst xmlns="http://schemas.openxmlformats.org/spreadsheetml/2006/main" count="13" uniqueCount="13">
  <si>
    <t>RANK</t>
  </si>
  <si>
    <t>SCORE</t>
  </si>
  <si>
    <t>Agency</t>
  </si>
  <si>
    <t>Program</t>
  </si>
  <si>
    <t>Model</t>
  </si>
  <si>
    <t>Population</t>
  </si>
  <si>
    <t>Status</t>
  </si>
  <si>
    <t>TOTAL</t>
  </si>
  <si>
    <t>% of possible</t>
  </si>
  <si>
    <t>Solid Ground</t>
  </si>
  <si>
    <t>Reallocation PSH</t>
  </si>
  <si>
    <t>Beacon</t>
  </si>
  <si>
    <t>Bonus PSH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</si>
</sst>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8" fillId="0" borderId="0" applyFill="0"/>
    <xf numFmtId="0" fontId="8" fillId="0" borderId="0" applyFill="0"/>
  </cellStyleXfs>
  <cellXfs count="15">
    <xf numFmtId="0" fontId="0" fillId="0" borderId="0" xfId="0"/>
    <xf numFmtId="0" fontId="2" fillId="2" borderId="1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 applyProtection="1">
      <alignment horizontal="center" vertical="center"/>
      <protection locked="0"/>
    </xf>
    <xf numFmtId="0" fontId="2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9" fontId="2" fillId="4" borderId="1" xfId="1" applyFont="1" applyFill="1" applyBorder="1" applyAlignment="1" applyProtection="1">
      <alignment horizontal="center" vertical="center"/>
    </xf>
    <xf numFmtId="0" fontId="9" fillId="4" borderId="1" xfId="2" applyFont="1" applyFill="1" applyBorder="1" applyAlignment="1">
      <alignment horizontal="left" vertical="center" wrapText="1"/>
    </xf>
    <xf numFmtId="0" fontId="9" fillId="4" borderId="1" xfId="0" applyFont="1" applyFill="1" applyBorder="1" applyAlignment="1">
      <alignment horizontal="left" vertical="center" wrapText="1"/>
    </xf>
    <xf numFmtId="0" fontId="9" fillId="4" borderId="1" xfId="3" applyFont="1" applyFill="1" applyBorder="1" applyAlignment="1">
      <alignment horizontal="left" vertical="center" wrapText="1"/>
    </xf>
  </cellXfs>
  <cellStyles count="4">
    <cellStyle name="Normal" xfId="0" builtinId="0"/>
    <cellStyle name="Normal 7" xfId="2" xr:uid="{1FA32F89-9D40-48C1-8B8A-6C678056BC36}"/>
    <cellStyle name="Normal_Sheet1_1" xfId="3" xr:uid="{4E0E0322-FE7E-40BF-AD0D-4515F3C06AE0}"/>
    <cellStyle name="Percent" xfId="1" builtinId="5"/>
  </cellStyles>
  <dxfs count="133">
    <dxf>
      <fill>
        <patternFill patternType="darkDown">
          <bgColor auto="1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79998168889431442"/>
        </patternFill>
      </fill>
    </dxf>
    <dxf>
      <fill>
        <patternFill>
          <bgColor theme="9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79998168889431442"/>
        </patternFill>
      </fill>
    </dxf>
    <dxf>
      <fill>
        <patternFill>
          <bgColor theme="9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79998168889431442"/>
        </patternFill>
      </fill>
    </dxf>
    <dxf>
      <fill>
        <patternFill>
          <bgColor theme="9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 patternType="darkDown">
          <bgColor auto="1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79998168889431442"/>
        </patternFill>
      </fill>
    </dxf>
    <dxf>
      <fill>
        <patternFill>
          <bgColor theme="9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79998168889431442"/>
        </patternFill>
      </fill>
    </dxf>
    <dxf>
      <fill>
        <patternFill>
          <bgColor theme="9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79998168889431442"/>
        </patternFill>
      </fill>
    </dxf>
    <dxf>
      <fill>
        <patternFill>
          <bgColor theme="9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 patternType="darkDown">
          <bgColor auto="1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79998168889431442"/>
        </patternFill>
      </fill>
    </dxf>
    <dxf>
      <fill>
        <patternFill>
          <bgColor theme="9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79998168889431442"/>
        </patternFill>
      </fill>
    </dxf>
    <dxf>
      <fill>
        <patternFill>
          <bgColor theme="9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79998168889431442"/>
        </patternFill>
      </fill>
    </dxf>
    <dxf>
      <fill>
        <patternFill>
          <bgColor theme="9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 patternType="darkDown">
          <bgColor auto="1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79998168889431442"/>
        </patternFill>
      </fill>
    </dxf>
    <dxf>
      <fill>
        <patternFill>
          <bgColor theme="9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79998168889431442"/>
        </patternFill>
      </fill>
    </dxf>
    <dxf>
      <fill>
        <patternFill>
          <bgColor theme="9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79998168889431442"/>
        </patternFill>
      </fill>
    </dxf>
    <dxf>
      <fill>
        <patternFill>
          <bgColor theme="9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 patternType="darkDown">
          <bgColor auto="1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79998168889431442"/>
        </patternFill>
      </fill>
    </dxf>
    <dxf>
      <fill>
        <patternFill>
          <bgColor theme="9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79998168889431442"/>
        </patternFill>
      </fill>
    </dxf>
    <dxf>
      <fill>
        <patternFill>
          <bgColor theme="9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79998168889431442"/>
        </patternFill>
      </fill>
    </dxf>
    <dxf>
      <fill>
        <patternFill>
          <bgColor theme="9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 patternType="darkDown">
          <bgColor auto="1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79998168889431442"/>
        </patternFill>
      </fill>
    </dxf>
    <dxf>
      <fill>
        <patternFill>
          <bgColor theme="9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79998168889431442"/>
        </patternFill>
      </fill>
    </dxf>
    <dxf>
      <fill>
        <patternFill>
          <bgColor theme="9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79998168889431442"/>
        </patternFill>
      </fill>
    </dxf>
    <dxf>
      <fill>
        <patternFill>
          <bgColor theme="9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 patternType="darkDown">
          <bgColor auto="1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79998168889431442"/>
        </patternFill>
      </fill>
    </dxf>
    <dxf>
      <fill>
        <patternFill>
          <bgColor theme="9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79998168889431442"/>
        </patternFill>
      </fill>
    </dxf>
    <dxf>
      <fill>
        <patternFill>
          <bgColor theme="9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79998168889431442"/>
        </patternFill>
      </fill>
    </dxf>
    <dxf>
      <fill>
        <patternFill>
          <bgColor theme="9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aquita\AppData\Local\Microsoft\Windows\INetCache\Content.Outlook\3NAUTQFF\2022%20SMAC%20CoC%20NOFA%20Ranking%20and%20Scoring%20Tool%20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nprotect"/>
      <sheetName val="Ranking Sheet"/>
      <sheetName val="Scoring Dashboard"/>
      <sheetName val="Sheet13"/>
      <sheetName val="Canvas Mosaic"/>
      <sheetName val="CAP Bryant"/>
      <sheetName val="CAP RRH"/>
      <sheetName val="CAP SMAC PSH"/>
      <sheetName val="CAP Consolidated PSH"/>
      <sheetName val="Carver CDA"/>
      <sheetName val="Commonbond"/>
      <sheetName val="Dakota County"/>
      <sheetName val="Hearth Connection PSH"/>
      <sheetName val="MHR"/>
      <sheetName val="The Link PSH"/>
      <sheetName val="The Link RRH"/>
      <sheetName val="Tubman"/>
      <sheetName val="Washington County CDA"/>
      <sheetName val="ICA"/>
      <sheetName val="Hearth Connection CES"/>
      <sheetName val="Hearth Connection CE Expansion"/>
      <sheetName val="Reallocate 22"/>
      <sheetName val="Bonus 22"/>
      <sheetName val="Sheet2"/>
      <sheetName val="Sheet4"/>
      <sheetName val="Sheet5"/>
      <sheetName val="Sheet6"/>
    </sheetNames>
    <sheetDataSet>
      <sheetData sheetId="0"/>
      <sheetData sheetId="1"/>
      <sheetData sheetId="2"/>
      <sheetData sheetId="3"/>
      <sheetData sheetId="4">
        <row r="1">
          <cell r="C1" t="str">
            <v>Canvas Health</v>
          </cell>
        </row>
        <row r="2">
          <cell r="C2" t="str">
            <v>Mosaic Homes</v>
          </cell>
        </row>
        <row r="3">
          <cell r="C3" t="str">
            <v>PSH</v>
          </cell>
        </row>
        <row r="4">
          <cell r="C4" t="str">
            <v>Adults without Children</v>
          </cell>
        </row>
        <row r="5">
          <cell r="C5" t="str">
            <v>RENEWAL</v>
          </cell>
        </row>
        <row r="40">
          <cell r="H40">
            <v>71</v>
          </cell>
        </row>
      </sheetData>
      <sheetData sheetId="5">
        <row r="1">
          <cell r="C1" t="str">
            <v>CAP</v>
          </cell>
        </row>
        <row r="2">
          <cell r="C2" t="str">
            <v>Bryant Aldrich</v>
          </cell>
        </row>
        <row r="3">
          <cell r="C3" t="str">
            <v>PSH</v>
          </cell>
        </row>
        <row r="4">
          <cell r="C4" t="str">
            <v>Combination of Adult Singles and Families</v>
          </cell>
        </row>
        <row r="5">
          <cell r="C5" t="str">
            <v>RENEWAL</v>
          </cell>
        </row>
        <row r="40">
          <cell r="H40">
            <v>45</v>
          </cell>
        </row>
      </sheetData>
      <sheetData sheetId="6">
        <row r="1">
          <cell r="C1" t="str">
            <v>CAP</v>
          </cell>
        </row>
        <row r="2">
          <cell r="C2" t="str">
            <v>CAP RRH</v>
          </cell>
        </row>
        <row r="3">
          <cell r="C3" t="str">
            <v>RRH</v>
          </cell>
        </row>
        <row r="4">
          <cell r="C4" t="str">
            <v>Combination of Adult Singles and Families</v>
          </cell>
        </row>
        <row r="5">
          <cell r="C5" t="str">
            <v>RENEWAL</v>
          </cell>
        </row>
        <row r="40">
          <cell r="H40">
            <v>50</v>
          </cell>
        </row>
      </sheetData>
      <sheetData sheetId="7">
        <row r="1">
          <cell r="C1" t="str">
            <v>CAP</v>
          </cell>
        </row>
        <row r="2">
          <cell r="C2" t="str">
            <v>SMAC PSH</v>
          </cell>
        </row>
        <row r="3">
          <cell r="C3" t="str">
            <v>PSH</v>
          </cell>
        </row>
        <row r="4">
          <cell r="C4" t="str">
            <v>Combination of Adult Singles and Families</v>
          </cell>
        </row>
        <row r="5">
          <cell r="C5" t="str">
            <v>RENEWAL</v>
          </cell>
        </row>
        <row r="40">
          <cell r="H40">
            <v>35</v>
          </cell>
        </row>
      </sheetData>
      <sheetData sheetId="8">
        <row r="1">
          <cell r="C1" t="str">
            <v>CAP</v>
          </cell>
        </row>
        <row r="2">
          <cell r="C2" t="str">
            <v>Consolidated PSH</v>
          </cell>
        </row>
        <row r="3">
          <cell r="C3" t="str">
            <v>PSH</v>
          </cell>
        </row>
        <row r="4">
          <cell r="C4" t="str">
            <v>Combination of Adult Singles and Families</v>
          </cell>
        </row>
        <row r="5">
          <cell r="C5" t="str">
            <v>RENEWAL</v>
          </cell>
        </row>
        <row r="40">
          <cell r="H40">
            <v>34</v>
          </cell>
        </row>
      </sheetData>
      <sheetData sheetId="9">
        <row r="1">
          <cell r="C1" t="str">
            <v>Carver CDA</v>
          </cell>
        </row>
        <row r="2">
          <cell r="C2" t="str">
            <v>Carver CDA PSH</v>
          </cell>
        </row>
        <row r="3">
          <cell r="C3" t="str">
            <v>PSH</v>
          </cell>
        </row>
        <row r="4">
          <cell r="C4" t="str">
            <v>Combination of Adult Singles and Families</v>
          </cell>
        </row>
        <row r="5">
          <cell r="C5" t="str">
            <v>RENEWAL</v>
          </cell>
        </row>
        <row r="40">
          <cell r="H40">
            <v>68</v>
          </cell>
        </row>
      </sheetData>
      <sheetData sheetId="10">
        <row r="1">
          <cell r="C1" t="str">
            <v>Commonbond</v>
          </cell>
        </row>
        <row r="2">
          <cell r="C2" t="str">
            <v>Granada</v>
          </cell>
        </row>
        <row r="3">
          <cell r="C3" t="str">
            <v>PSH</v>
          </cell>
        </row>
        <row r="4">
          <cell r="C4" t="str">
            <v>Combination of Adult Singles and Families</v>
          </cell>
        </row>
        <row r="5">
          <cell r="C5" t="str">
            <v>RENEWAL</v>
          </cell>
        </row>
        <row r="40">
          <cell r="H40">
            <v>64</v>
          </cell>
        </row>
      </sheetData>
      <sheetData sheetId="11">
        <row r="1">
          <cell r="C1" t="str">
            <v>Dakota County</v>
          </cell>
        </row>
        <row r="2">
          <cell r="C2" t="str">
            <v>RRH</v>
          </cell>
        </row>
        <row r="3">
          <cell r="C3" t="str">
            <v>RRH</v>
          </cell>
        </row>
        <row r="4">
          <cell r="C4" t="str">
            <v>Adults with Children</v>
          </cell>
        </row>
        <row r="5">
          <cell r="C5" t="str">
            <v>RENEWAL</v>
          </cell>
        </row>
        <row r="40">
          <cell r="H40">
            <v>60</v>
          </cell>
        </row>
      </sheetData>
      <sheetData sheetId="12">
        <row r="1">
          <cell r="C1" t="str">
            <v>Hearth Connection</v>
          </cell>
        </row>
        <row r="2">
          <cell r="C2" t="str">
            <v>Hearth Connection SMAC PSH</v>
          </cell>
        </row>
        <row r="3">
          <cell r="C3" t="str">
            <v>PSH</v>
          </cell>
        </row>
        <row r="4">
          <cell r="C4" t="str">
            <v>Adults without Children</v>
          </cell>
        </row>
        <row r="5">
          <cell r="C5" t="str">
            <v>RENEWAL</v>
          </cell>
        </row>
        <row r="40">
          <cell r="H40">
            <v>67</v>
          </cell>
        </row>
      </sheetData>
      <sheetData sheetId="13">
        <row r="1">
          <cell r="C1" t="str">
            <v>Mental Health Resources</v>
          </cell>
        </row>
        <row r="2">
          <cell r="C2" t="str">
            <v>Permanent Housing for Chronically Homeless</v>
          </cell>
        </row>
        <row r="3">
          <cell r="C3" t="str">
            <v>PSH</v>
          </cell>
        </row>
        <row r="4">
          <cell r="C4" t="str">
            <v>Adults without Children</v>
          </cell>
        </row>
        <row r="5">
          <cell r="C5" t="str">
            <v>RENEWAL</v>
          </cell>
        </row>
        <row r="40">
          <cell r="H40">
            <v>65</v>
          </cell>
        </row>
      </sheetData>
      <sheetData sheetId="14">
        <row r="1">
          <cell r="C1" t="str">
            <v>The Link</v>
          </cell>
        </row>
        <row r="2">
          <cell r="C2" t="str">
            <v>Cairn</v>
          </cell>
        </row>
        <row r="3">
          <cell r="C3" t="str">
            <v>PSH</v>
          </cell>
        </row>
        <row r="4">
          <cell r="C4" t="str">
            <v>Unaccompanied Youth without Children</v>
          </cell>
        </row>
        <row r="5">
          <cell r="C5" t="str">
            <v>RENEWAL</v>
          </cell>
        </row>
        <row r="40">
          <cell r="H40">
            <v>56</v>
          </cell>
        </row>
      </sheetData>
      <sheetData sheetId="15">
        <row r="1">
          <cell r="C1" t="str">
            <v>The Link</v>
          </cell>
        </row>
        <row r="2">
          <cell r="C2" t="str">
            <v>SMAC RRH</v>
          </cell>
        </row>
        <row r="3">
          <cell r="C3" t="str">
            <v>RRH</v>
          </cell>
        </row>
        <row r="4">
          <cell r="C4" t="str">
            <v>Unaccompanied Youth without Children</v>
          </cell>
        </row>
        <row r="5">
          <cell r="C5" t="str">
            <v>RENEWAL</v>
          </cell>
        </row>
        <row r="40">
          <cell r="H40">
            <v>55</v>
          </cell>
        </row>
      </sheetData>
      <sheetData sheetId="16">
        <row r="1">
          <cell r="C1" t="str">
            <v>Tubman</v>
          </cell>
        </row>
        <row r="2">
          <cell r="C2" t="str">
            <v>Safe Journeys Youth TH &amp; RRH</v>
          </cell>
        </row>
        <row r="3">
          <cell r="C3" t="str">
            <v>RRH</v>
          </cell>
        </row>
        <row r="4">
          <cell r="C4" t="str">
            <v>Combination of Unaccompanied Youth Singles and Families</v>
          </cell>
        </row>
        <row r="5">
          <cell r="C5" t="str">
            <v>RENEWAL</v>
          </cell>
        </row>
        <row r="6">
          <cell r="C6">
            <v>260788</v>
          </cell>
        </row>
        <row r="12">
          <cell r="C12">
            <v>6</v>
          </cell>
          <cell r="D12">
            <v>4</v>
          </cell>
          <cell r="E12">
            <v>0</v>
          </cell>
          <cell r="G12" t="str">
            <v>Data</v>
          </cell>
        </row>
        <row r="13">
          <cell r="C13" t="str">
            <v>Spent 80-89% of grant</v>
          </cell>
          <cell r="D13" t="str">
            <v>Spent 75-79% of grant</v>
          </cell>
          <cell r="E13" t="str">
            <v>Spent less than 75% of grant</v>
          </cell>
          <cell r="G13">
            <v>0.97</v>
          </cell>
        </row>
        <row r="14">
          <cell r="D14">
            <v>0</v>
          </cell>
          <cell r="G14" t="str">
            <v>Data</v>
          </cell>
        </row>
        <row r="15">
          <cell r="D15" t="str">
            <v>Less than 1 time per quarter</v>
          </cell>
          <cell r="G15" t="str">
            <v>At least once/Q</v>
          </cell>
        </row>
        <row r="16">
          <cell r="D16" t="str">
            <v>NO</v>
          </cell>
          <cell r="G16" t="str">
            <v>YES</v>
          </cell>
        </row>
        <row r="17">
          <cell r="C17">
            <v>6</v>
          </cell>
          <cell r="D17">
            <v>4</v>
          </cell>
          <cell r="E17">
            <v>2</v>
          </cell>
          <cell r="F17">
            <v>0</v>
          </cell>
          <cell r="G17" t="str">
            <v>Data</v>
          </cell>
        </row>
        <row r="18">
          <cell r="C18" t="str">
            <v>90-95%</v>
          </cell>
          <cell r="D18" t="str">
            <v>80-89%</v>
          </cell>
          <cell r="E18" t="str">
            <v>70 - 79%</v>
          </cell>
          <cell r="F18" t="str">
            <v>69% or less</v>
          </cell>
        </row>
        <row r="19">
          <cell r="C19" t="str">
            <v>2 of the 3 are below 2.0%</v>
          </cell>
          <cell r="D19" t="str">
            <v>1 of the 3 are below 2.0%</v>
          </cell>
          <cell r="E19" t="str">
            <v>0 are below 2.0% but none are above 5.0%</v>
          </cell>
          <cell r="F19" t="str">
            <v>0 of the 3 are below 1.0% and one or more are above 5.0%</v>
          </cell>
        </row>
        <row r="21">
          <cell r="C21">
            <v>4</v>
          </cell>
          <cell r="D21">
            <v>3</v>
          </cell>
          <cell r="E21">
            <v>2</v>
          </cell>
          <cell r="F21">
            <v>1</v>
          </cell>
          <cell r="G21" t="str">
            <v>Data</v>
          </cell>
        </row>
        <row r="22">
          <cell r="C22" t="str">
            <v>85-89%</v>
          </cell>
          <cell r="D22" t="str">
            <v>80-84%</v>
          </cell>
          <cell r="E22" t="str">
            <v>75-79%</v>
          </cell>
          <cell r="F22" t="str">
            <v>74% or less</v>
          </cell>
          <cell r="G22" t="str">
            <v>NA</v>
          </cell>
        </row>
        <row r="40">
          <cell r="H40">
            <v>32</v>
          </cell>
        </row>
      </sheetData>
      <sheetData sheetId="17">
        <row r="1">
          <cell r="C1" t="str">
            <v>Washington County CDA</v>
          </cell>
        </row>
        <row r="2">
          <cell r="C2" t="str">
            <v>Washington County CDA PSH</v>
          </cell>
        </row>
        <row r="3">
          <cell r="C3" t="str">
            <v>PSH</v>
          </cell>
        </row>
        <row r="4">
          <cell r="C4" t="str">
            <v>Combination of Adult Singles and Families</v>
          </cell>
        </row>
        <row r="5">
          <cell r="C5" t="str">
            <v>RENEWAL</v>
          </cell>
        </row>
        <row r="40">
          <cell r="H40">
            <v>38</v>
          </cell>
        </row>
      </sheetData>
      <sheetData sheetId="18">
        <row r="1">
          <cell r="C1" t="str">
            <v>ICA</v>
          </cell>
        </row>
        <row r="2">
          <cell r="C2" t="str">
            <v>HMIS</v>
          </cell>
        </row>
        <row r="3">
          <cell r="C3" t="str">
            <v>HMIS</v>
          </cell>
        </row>
        <row r="5">
          <cell r="C5" t="str">
            <v>RENEWAL</v>
          </cell>
        </row>
        <row r="40">
          <cell r="H40">
            <v>16</v>
          </cell>
        </row>
      </sheetData>
      <sheetData sheetId="19">
        <row r="1">
          <cell r="C1" t="str">
            <v>Hearth Connection</v>
          </cell>
        </row>
        <row r="2">
          <cell r="C2" t="str">
            <v>CES</v>
          </cell>
        </row>
        <row r="3">
          <cell r="C3" t="str">
            <v>SSO</v>
          </cell>
        </row>
        <row r="5">
          <cell r="C5" t="str">
            <v>RENEWAL</v>
          </cell>
        </row>
        <row r="40">
          <cell r="H40">
            <v>16</v>
          </cell>
        </row>
      </sheetData>
      <sheetData sheetId="20">
        <row r="1">
          <cell r="C1" t="str">
            <v>Hearth Connection</v>
          </cell>
        </row>
        <row r="2">
          <cell r="C2" t="str">
            <v>CES Expansion</v>
          </cell>
        </row>
        <row r="3">
          <cell r="C3" t="str">
            <v>SSO</v>
          </cell>
        </row>
        <row r="5">
          <cell r="C5" t="str">
            <v>RENEWAL</v>
          </cell>
        </row>
        <row r="40">
          <cell r="H40">
            <v>8</v>
          </cell>
        </row>
      </sheetData>
      <sheetData sheetId="21">
        <row r="3">
          <cell r="C3" t="str">
            <v>PSH</v>
          </cell>
        </row>
        <row r="5">
          <cell r="C5" t="str">
            <v>NEW</v>
          </cell>
        </row>
        <row r="40">
          <cell r="H40">
            <v>3</v>
          </cell>
        </row>
      </sheetData>
      <sheetData sheetId="22">
        <row r="3">
          <cell r="C3" t="str">
            <v>PSH</v>
          </cell>
        </row>
        <row r="4">
          <cell r="C4" t="str">
            <v>Adults with Children</v>
          </cell>
        </row>
        <row r="5">
          <cell r="C5" t="str">
            <v>NEW</v>
          </cell>
        </row>
        <row r="40">
          <cell r="H40">
            <v>3</v>
          </cell>
        </row>
      </sheetData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9203A2-08E0-4D7C-B1AF-1B42A149451C}">
  <dimension ref="A1:I20"/>
  <sheetViews>
    <sheetView tabSelected="1" workbookViewId="0">
      <selection activeCell="A2" sqref="A2:XFD2"/>
    </sheetView>
  </sheetViews>
  <sheetFormatPr defaultRowHeight="15" x14ac:dyDescent="0.25"/>
  <cols>
    <col min="4" max="4" width="14.85546875" customWidth="1"/>
  </cols>
  <sheetData>
    <row r="1" spans="1:9" ht="22.5" x14ac:dyDescent="0.25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3" t="s">
        <v>7</v>
      </c>
      <c r="I1" s="4" t="s">
        <v>8</v>
      </c>
    </row>
    <row r="2" spans="1:9" ht="33.75" x14ac:dyDescent="0.25">
      <c r="A2" s="5">
        <v>1</v>
      </c>
      <c r="B2" s="5">
        <v>3</v>
      </c>
      <c r="C2" s="6" t="str">
        <f>T('[1]Canvas Mosaic'!C1:G1)</f>
        <v>Canvas Health</v>
      </c>
      <c r="D2" s="6" t="str">
        <f>T('[1]Canvas Mosaic'!C2:G2)</f>
        <v>Mosaic Homes</v>
      </c>
      <c r="E2" s="7" t="str">
        <f>T('[1]Canvas Mosaic'!C3:G3)</f>
        <v>PSH</v>
      </c>
      <c r="F2" s="8" t="str">
        <f>T('[1]Canvas Mosaic'!C4:G4)</f>
        <v>Adults without Children</v>
      </c>
      <c r="G2" s="9" t="str">
        <f>T('[1]Canvas Mosaic'!C5:H5)</f>
        <v>RENEWAL</v>
      </c>
      <c r="H2" s="10">
        <f>'[1]Canvas Mosaic'!H40</f>
        <v>71</v>
      </c>
      <c r="I2" s="11">
        <f t="shared" ref="I2:I20" si="0">IF(E2="RRH",H2/80,IF(E2="PSH",H2/85,IF(E2="HMIS",H2/16,IF(E2="SSO",H2/16))))</f>
        <v>0.83529411764705885</v>
      </c>
    </row>
    <row r="3" spans="1:9" ht="45" x14ac:dyDescent="0.25">
      <c r="A3" s="5">
        <v>2</v>
      </c>
      <c r="B3" s="5">
        <v>4</v>
      </c>
      <c r="C3" s="12" t="str">
        <f>T('[1]Carver CDA'!C1:G1)</f>
        <v>Carver CDA</v>
      </c>
      <c r="D3" s="13" t="str">
        <f>T('[1]Carver CDA'!C2:G2)</f>
        <v>Carver CDA PSH</v>
      </c>
      <c r="E3" s="7" t="str">
        <f>T('[1]Carver CDA'!C3:G3)</f>
        <v>PSH</v>
      </c>
      <c r="F3" s="8" t="str">
        <f>T('[1]Carver CDA'!C4:G4)</f>
        <v>Combination of Adult Singles and Families</v>
      </c>
      <c r="G3" s="9" t="str">
        <f>T('[1]Carver CDA'!C5:H5)</f>
        <v>RENEWAL</v>
      </c>
      <c r="H3" s="10">
        <f>'[1]Carver CDA'!H40</f>
        <v>68</v>
      </c>
      <c r="I3" s="11">
        <f t="shared" si="0"/>
        <v>0.8</v>
      </c>
    </row>
    <row r="4" spans="1:9" ht="60" x14ac:dyDescent="0.25">
      <c r="A4" s="5">
        <v>3</v>
      </c>
      <c r="B4" s="5">
        <v>5</v>
      </c>
      <c r="C4" s="14" t="str">
        <f>T('[1]Hearth Connection PSH'!C1:G1)</f>
        <v>Hearth Connection</v>
      </c>
      <c r="D4" s="13" t="str">
        <f>T('[1]Hearth Connection PSH'!C2:G2)</f>
        <v>Hearth Connection SMAC PSH</v>
      </c>
      <c r="E4" s="7" t="str">
        <f>T('[1]Hearth Connection PSH'!C3:G3)</f>
        <v>PSH</v>
      </c>
      <c r="F4" s="8" t="str">
        <f>T('[1]Hearth Connection PSH'!C4:G4)</f>
        <v>Adults without Children</v>
      </c>
      <c r="G4" s="9" t="str">
        <f>T('[1]Hearth Connection PSH'!C5:H5)</f>
        <v>RENEWAL</v>
      </c>
      <c r="H4" s="10">
        <f>'[1]Hearth Connection PSH'!H40</f>
        <v>67</v>
      </c>
      <c r="I4" s="11">
        <f t="shared" si="0"/>
        <v>0.78823529411764703</v>
      </c>
    </row>
    <row r="5" spans="1:9" ht="120" x14ac:dyDescent="0.25">
      <c r="A5" s="5">
        <v>4</v>
      </c>
      <c r="B5" s="5">
        <v>6</v>
      </c>
      <c r="C5" s="14" t="str">
        <f>T([1]MHR!C1:G1)</f>
        <v>Mental Health Resources</v>
      </c>
      <c r="D5" s="13" t="str">
        <f>T([1]MHR!C2:G2)</f>
        <v>Permanent Housing for Chronically Homeless</v>
      </c>
      <c r="E5" s="7" t="str">
        <f>T([1]MHR!C3:G3)</f>
        <v>PSH</v>
      </c>
      <c r="F5" s="8" t="str">
        <f>T([1]MHR!C4:G4)</f>
        <v>Adults without Children</v>
      </c>
      <c r="G5" s="9" t="str">
        <f>T([1]MHR!C5:H5)</f>
        <v>RENEWAL</v>
      </c>
      <c r="H5" s="10">
        <f>[1]MHR!H40</f>
        <v>65</v>
      </c>
      <c r="I5" s="11">
        <f t="shared" si="0"/>
        <v>0.76470588235294112</v>
      </c>
    </row>
    <row r="6" spans="1:9" ht="45" x14ac:dyDescent="0.25">
      <c r="A6" s="5">
        <v>5</v>
      </c>
      <c r="B6" s="5">
        <v>7</v>
      </c>
      <c r="C6" s="6" t="str">
        <f>T([1]Commonbond!C1:G1)</f>
        <v>Commonbond</v>
      </c>
      <c r="D6" s="6" t="str">
        <f>T([1]Commonbond!C2:G2)</f>
        <v>Granada</v>
      </c>
      <c r="E6" s="7" t="str">
        <f>T([1]Commonbond!C3:G3)</f>
        <v>PSH</v>
      </c>
      <c r="F6" s="8" t="str">
        <f>T([1]Commonbond!C4:G4)</f>
        <v>Combination of Adult Singles and Families</v>
      </c>
      <c r="G6" s="9" t="str">
        <f>T([1]Commonbond!C5:H5)</f>
        <v>RENEWAL</v>
      </c>
      <c r="H6" s="10">
        <f>[1]Commonbond!H40</f>
        <v>64</v>
      </c>
      <c r="I6" s="11">
        <f t="shared" si="0"/>
        <v>0.75294117647058822</v>
      </c>
    </row>
    <row r="7" spans="1:9" ht="30" x14ac:dyDescent="0.25">
      <c r="A7" s="5">
        <v>6</v>
      </c>
      <c r="B7" s="5">
        <v>7</v>
      </c>
      <c r="C7" s="14" t="str">
        <f>T('[1]Dakota County'!C1:G1)</f>
        <v>Dakota County</v>
      </c>
      <c r="D7" s="13" t="str">
        <f>T('[1]Dakota County'!C2:G2)</f>
        <v>RRH</v>
      </c>
      <c r="E7" s="7" t="str">
        <f>T('[1]Dakota County'!C3:G3)</f>
        <v>RRH</v>
      </c>
      <c r="F7" s="8" t="str">
        <f>T('[1]Dakota County'!C4:G4)</f>
        <v>Adults with Children</v>
      </c>
      <c r="G7" s="9" t="str">
        <f>T('[1]Dakota County'!C5:H5)</f>
        <v>RENEWAL</v>
      </c>
      <c r="H7" s="10">
        <f>'[1]Dakota County'!H40</f>
        <v>60</v>
      </c>
      <c r="I7" s="11">
        <f t="shared" si="0"/>
        <v>0.75</v>
      </c>
    </row>
    <row r="8" spans="1:9" ht="45" x14ac:dyDescent="0.25">
      <c r="A8" s="5">
        <v>7</v>
      </c>
      <c r="B8" s="5">
        <v>9</v>
      </c>
      <c r="C8" s="6" t="str">
        <f>T('[1]The Link RRH'!C1:G1)</f>
        <v>The Link</v>
      </c>
      <c r="D8" s="6" t="str">
        <f>T('[1]The Link RRH'!C2:G2)</f>
        <v>SMAC RRH</v>
      </c>
      <c r="E8" s="7" t="str">
        <f>T('[1]The Link RRH'!C3:G3)</f>
        <v>RRH</v>
      </c>
      <c r="F8" s="8" t="str">
        <f>T('[1]The Link RRH'!C4:G4)</f>
        <v>Unaccompanied Youth without Children</v>
      </c>
      <c r="G8" s="9" t="str">
        <f>T('[1]The Link RRH'!C5:H5)</f>
        <v>RENEWAL</v>
      </c>
      <c r="H8" s="10">
        <f>'[1]The Link RRH'!H40</f>
        <v>55</v>
      </c>
      <c r="I8" s="11">
        <f t="shared" si="0"/>
        <v>0.6875</v>
      </c>
    </row>
    <row r="9" spans="1:9" ht="45" x14ac:dyDescent="0.25">
      <c r="A9" s="5">
        <v>8</v>
      </c>
      <c r="B9" s="5">
        <v>10</v>
      </c>
      <c r="C9" s="12" t="str">
        <f>T('[1]The Link PSH'!C1:G1)</f>
        <v>The Link</v>
      </c>
      <c r="D9" s="13" t="str">
        <f>T('[1]The Link PSH'!C2:G2)</f>
        <v>Cairn</v>
      </c>
      <c r="E9" s="7" t="str">
        <f>T('[1]The Link PSH'!C3:G3)</f>
        <v>PSH</v>
      </c>
      <c r="F9" s="8" t="str">
        <f>T('[1]The Link PSH'!C4:G4)</f>
        <v>Unaccompanied Youth without Children</v>
      </c>
      <c r="G9" s="9" t="str">
        <f>T('[1]The Link PSH'!C5:H5)</f>
        <v>RENEWAL</v>
      </c>
      <c r="H9" s="10">
        <f>'[1]The Link PSH'!H40</f>
        <v>56</v>
      </c>
      <c r="I9" s="11">
        <f t="shared" si="0"/>
        <v>0.6588235294117647</v>
      </c>
    </row>
    <row r="10" spans="1:9" ht="45" x14ac:dyDescent="0.25">
      <c r="A10" s="5">
        <v>9</v>
      </c>
      <c r="B10" s="5">
        <v>11</v>
      </c>
      <c r="C10" s="13" t="str">
        <f>T('[1]CAP RRH'!C1:G1)</f>
        <v>CAP</v>
      </c>
      <c r="D10" s="13" t="str">
        <f>T('[1]CAP RRH'!C2:G2)</f>
        <v>CAP RRH</v>
      </c>
      <c r="E10" s="7" t="str">
        <f>T('[1]CAP RRH'!C3:G3)</f>
        <v>RRH</v>
      </c>
      <c r="F10" s="8" t="str">
        <f>T('[1]CAP RRH'!C4:G4)</f>
        <v>Combination of Adult Singles and Families</v>
      </c>
      <c r="G10" s="9" t="str">
        <f>T('[1]CAP RRH'!C5:H5)</f>
        <v>RENEWAL</v>
      </c>
      <c r="H10" s="10">
        <f>'[1]CAP RRH'!H40</f>
        <v>50</v>
      </c>
      <c r="I10" s="11">
        <f t="shared" si="0"/>
        <v>0.625</v>
      </c>
    </row>
    <row r="11" spans="1:9" ht="45" x14ac:dyDescent="0.25">
      <c r="A11" s="5">
        <v>10</v>
      </c>
      <c r="B11" s="5">
        <v>12</v>
      </c>
      <c r="C11" s="13" t="str">
        <f>T('[1]CAP Bryant'!C1:H1)</f>
        <v>CAP</v>
      </c>
      <c r="D11" s="13" t="str">
        <f>T('[1]CAP Bryant'!C2:H2)</f>
        <v>Bryant Aldrich</v>
      </c>
      <c r="E11" s="7" t="str">
        <f>T('[1]CAP Bryant'!C3:H3)</f>
        <v>PSH</v>
      </c>
      <c r="F11" s="8" t="str">
        <f>T('[1]CAP Bryant'!C4:H4)</f>
        <v>Combination of Adult Singles and Families</v>
      </c>
      <c r="G11" s="9" t="str">
        <f>T('[1]CAP Bryant'!C5:H5)</f>
        <v>RENEWAL</v>
      </c>
      <c r="H11" s="10">
        <f>'[1]CAP Bryant'!H40</f>
        <v>45</v>
      </c>
      <c r="I11" s="11">
        <f t="shared" si="0"/>
        <v>0.52941176470588236</v>
      </c>
    </row>
    <row r="12" spans="1:9" ht="60" x14ac:dyDescent="0.25">
      <c r="A12" s="5">
        <v>11</v>
      </c>
      <c r="B12" s="5">
        <v>14</v>
      </c>
      <c r="C12" s="6" t="str">
        <f>T('[1]Washington County CDA'!C1:G1)</f>
        <v>Washington County CDA</v>
      </c>
      <c r="D12" s="6" t="str">
        <f>T('[1]Washington County CDA'!C2:G2)</f>
        <v>Washington County CDA PSH</v>
      </c>
      <c r="E12" s="7" t="str">
        <f>T('[1]Washington County CDA'!C3:G3)</f>
        <v>PSH</v>
      </c>
      <c r="F12" s="8" t="str">
        <f>T('[1]Washington County CDA'!C4:G4)</f>
        <v>Combination of Adult Singles and Families</v>
      </c>
      <c r="G12" s="9" t="str">
        <f>T('[1]Washington County CDA'!C5:H5)</f>
        <v>RENEWAL</v>
      </c>
      <c r="H12" s="10">
        <f>'[1]Washington County CDA'!H40</f>
        <v>38</v>
      </c>
      <c r="I12" s="11">
        <f t="shared" si="0"/>
        <v>0.44705882352941179</v>
      </c>
    </row>
    <row r="13" spans="1:9" ht="45" x14ac:dyDescent="0.25">
      <c r="A13" s="5">
        <v>12</v>
      </c>
      <c r="B13" s="5">
        <v>15</v>
      </c>
      <c r="C13" s="13" t="str">
        <f>T('[1]CAP SMAC PSH'!C1:G1)</f>
        <v>CAP</v>
      </c>
      <c r="D13" s="13" t="str">
        <f>T('[1]CAP SMAC PSH'!C2:G2)</f>
        <v>SMAC PSH</v>
      </c>
      <c r="E13" s="7" t="str">
        <f>T('[1]CAP SMAC PSH'!C3:G3)</f>
        <v>PSH</v>
      </c>
      <c r="F13" s="8" t="str">
        <f>T('[1]CAP SMAC PSH'!C4:G4)</f>
        <v>Combination of Adult Singles and Families</v>
      </c>
      <c r="G13" s="9" t="str">
        <f>T('[1]CAP SMAC PSH'!C5:H5)</f>
        <v>RENEWAL</v>
      </c>
      <c r="H13" s="10">
        <f>'[1]CAP SMAC PSH'!H40</f>
        <v>35</v>
      </c>
      <c r="I13" s="11">
        <f t="shared" si="0"/>
        <v>0.41176470588235292</v>
      </c>
    </row>
    <row r="14" spans="1:9" ht="45" x14ac:dyDescent="0.25">
      <c r="A14" s="5">
        <v>13</v>
      </c>
      <c r="B14" s="5">
        <v>16</v>
      </c>
      <c r="C14" s="13" t="str">
        <f>T('[1]CAP Consolidated PSH'!C1:H1)</f>
        <v>CAP</v>
      </c>
      <c r="D14" s="13" t="str">
        <f>T('[1]CAP Consolidated PSH'!C2:H2)</f>
        <v>Consolidated PSH</v>
      </c>
      <c r="E14" s="7" t="str">
        <f>T('[1]CAP Consolidated PSH'!C3:H3)</f>
        <v>PSH</v>
      </c>
      <c r="F14" s="8" t="str">
        <f>T('[1]CAP Consolidated PSH'!C4:H4)</f>
        <v>Combination of Adult Singles and Families</v>
      </c>
      <c r="G14" s="9" t="str">
        <f>T('[1]CAP Consolidated PSH'!C5:H5)</f>
        <v>RENEWAL</v>
      </c>
      <c r="H14" s="10">
        <f>'[1]CAP Consolidated PSH'!H40</f>
        <v>34</v>
      </c>
      <c r="I14" s="11">
        <f t="shared" si="0"/>
        <v>0.4</v>
      </c>
    </row>
    <row r="15" spans="1:9" ht="67.5" x14ac:dyDescent="0.25">
      <c r="A15" s="5">
        <v>14</v>
      </c>
      <c r="B15" s="5">
        <v>16</v>
      </c>
      <c r="C15" s="14" t="str">
        <f>T([1]Tubman!C1:G1)</f>
        <v>Tubman</v>
      </c>
      <c r="D15" s="13" t="str">
        <f>T([1]Tubman!C2:G22)</f>
        <v>Safe Journeys Youth TH &amp; RRH</v>
      </c>
      <c r="E15" s="7" t="str">
        <f>T([1]Tubman!C3:G3)</f>
        <v>RRH</v>
      </c>
      <c r="F15" s="8" t="str">
        <f>T([1]Tubman!C4:G4)</f>
        <v>Combination of Unaccompanied Youth Singles and Families</v>
      </c>
      <c r="G15" s="9" t="str">
        <f>T([1]Tubman!C5:H5)</f>
        <v>RENEWAL</v>
      </c>
      <c r="H15" s="10">
        <f>[1]Tubman!H40</f>
        <v>32</v>
      </c>
      <c r="I15" s="11">
        <f t="shared" si="0"/>
        <v>0.4</v>
      </c>
    </row>
    <row r="16" spans="1:9" ht="18.75" x14ac:dyDescent="0.25">
      <c r="A16" s="5">
        <v>15</v>
      </c>
      <c r="B16" s="5">
        <v>1</v>
      </c>
      <c r="C16" s="13" t="str">
        <f>T([1]ICA!C1:H1)</f>
        <v>ICA</v>
      </c>
      <c r="D16" s="13" t="str">
        <f>T([1]ICA!C2:H2)</f>
        <v>HMIS</v>
      </c>
      <c r="E16" s="7" t="str">
        <f>T([1]ICA!C3:H3)</f>
        <v>HMIS</v>
      </c>
      <c r="F16" s="8" t="str">
        <f>T([1]ICA!C4:H4)</f>
        <v/>
      </c>
      <c r="G16" s="9" t="str">
        <f>T([1]ICA!C5:H5)</f>
        <v>RENEWAL</v>
      </c>
      <c r="H16" s="10">
        <f>[1]ICA!H40</f>
        <v>16</v>
      </c>
      <c r="I16" s="11">
        <f t="shared" si="0"/>
        <v>1</v>
      </c>
    </row>
    <row r="17" spans="1:9" ht="45" x14ac:dyDescent="0.25">
      <c r="A17" s="5">
        <v>16</v>
      </c>
      <c r="B17" s="5">
        <v>1</v>
      </c>
      <c r="C17" s="13" t="str">
        <f>T('[1]Hearth Connection CES'!C1:H1)</f>
        <v>Hearth Connection</v>
      </c>
      <c r="D17" s="13" t="str">
        <f>T('[1]Hearth Connection CES'!C2:H2)</f>
        <v>CES</v>
      </c>
      <c r="E17" s="7" t="str">
        <f>T('[1]Hearth Connection CES'!C3:H3)</f>
        <v>SSO</v>
      </c>
      <c r="F17" s="8" t="str">
        <f>T('[1]Hearth Connection CES'!C4:H4)</f>
        <v/>
      </c>
      <c r="G17" s="9" t="str">
        <f>T('[1]Hearth Connection CES'!C5:H5)</f>
        <v>RENEWAL</v>
      </c>
      <c r="H17" s="10">
        <f>'[1]Hearth Connection CES'!H40</f>
        <v>16</v>
      </c>
      <c r="I17" s="11">
        <f t="shared" si="0"/>
        <v>1</v>
      </c>
    </row>
    <row r="18" spans="1:9" ht="45" x14ac:dyDescent="0.25">
      <c r="A18" s="5">
        <v>17</v>
      </c>
      <c r="B18" s="5">
        <v>13</v>
      </c>
      <c r="C18" s="13" t="str">
        <f>T('[1]Hearth Connection CE Expansion'!C1:H1)</f>
        <v>Hearth Connection</v>
      </c>
      <c r="D18" s="13" t="str">
        <f>T('[1]Hearth Connection CE Expansion'!C2:H2)</f>
        <v>CES Expansion</v>
      </c>
      <c r="E18" s="7" t="str">
        <f>T('[1]Hearth Connection CE Expansion'!C3:H3)</f>
        <v>SSO</v>
      </c>
      <c r="F18" s="8" t="str">
        <f>T('[1]Hearth Connection CE Expansion'!C4:H4)</f>
        <v/>
      </c>
      <c r="G18" s="9" t="str">
        <f>T('[1]Hearth Connection CE Expansion'!C5:H5)</f>
        <v>RENEWAL</v>
      </c>
      <c r="H18" s="10">
        <f>'[1]Hearth Connection CE Expansion'!H40</f>
        <v>8</v>
      </c>
      <c r="I18" s="11">
        <f t="shared" si="0"/>
        <v>0.5</v>
      </c>
    </row>
    <row r="19" spans="1:9" ht="30" x14ac:dyDescent="0.25">
      <c r="A19" s="5">
        <v>18</v>
      </c>
      <c r="B19" s="5">
        <v>18</v>
      </c>
      <c r="C19" s="6" t="s">
        <v>9</v>
      </c>
      <c r="D19" s="6" t="s">
        <v>10</v>
      </c>
      <c r="E19" s="7" t="str">
        <f>T('[1]Reallocate 22'!C3:G3)</f>
        <v>PSH</v>
      </c>
      <c r="F19" s="8" t="str">
        <f>T('[1]Reallocate 22'!C4:G4)</f>
        <v/>
      </c>
      <c r="G19" s="9" t="str">
        <f>T('[1]Reallocate 22'!C5:H5)</f>
        <v>NEW</v>
      </c>
      <c r="H19" s="10">
        <f>'[1]Reallocate 22'!H40</f>
        <v>3</v>
      </c>
      <c r="I19" s="11">
        <f t="shared" si="0"/>
        <v>3.5294117647058823E-2</v>
      </c>
    </row>
    <row r="20" spans="1:9" ht="30" x14ac:dyDescent="0.25">
      <c r="A20" s="5">
        <v>19</v>
      </c>
      <c r="B20" s="5">
        <v>19</v>
      </c>
      <c r="C20" s="13" t="s">
        <v>11</v>
      </c>
      <c r="D20" s="13" t="s">
        <v>12</v>
      </c>
      <c r="E20" s="7" t="str">
        <f>T('[1]Bonus 22'!C3:H3)</f>
        <v>PSH</v>
      </c>
      <c r="F20" s="8" t="str">
        <f>T('[1]Bonus 22'!C4:H4)</f>
        <v>Adults with Children</v>
      </c>
      <c r="G20" s="9" t="str">
        <f>T('[1]Bonus 22'!C5:H5)</f>
        <v>NEW</v>
      </c>
      <c r="H20" s="10">
        <f>'[1]Bonus 22'!H40</f>
        <v>3</v>
      </c>
      <c r="I20" s="11">
        <f t="shared" si="0"/>
        <v>3.5294117647058823E-2</v>
      </c>
    </row>
  </sheetData>
  <conditionalFormatting sqref="F2:G3 F5:G20">
    <cfRule type="containsText" dxfId="18" priority="13" operator="containsText" text="Combination of Unaccompanied Youth singles and families">
      <formula>NOT(ISERROR(SEARCH("Combination of Unaccompanied Youth singles and families",F2)))</formula>
    </cfRule>
    <cfRule type="containsText" dxfId="17" priority="14" operator="containsText" text="Unaccompanied Youth without children">
      <formula>NOT(ISERROR(SEARCH("Unaccompanied Youth without children",F2)))</formula>
    </cfRule>
    <cfRule type="containsText" dxfId="16" priority="15" operator="containsText" text="Unaccompanied Youth with children">
      <formula>NOT(ISERROR(SEARCH("Unaccompanied Youth with children",F2)))</formula>
    </cfRule>
    <cfRule type="containsText" dxfId="15" priority="16" operator="containsText" text="Adults with children">
      <formula>NOT(ISERROR(SEARCH("Adults with children",F2)))</formula>
    </cfRule>
    <cfRule type="containsText" dxfId="14" priority="17" operator="containsText" text="Combination of adult singles and families">
      <formula>NOT(ISERROR(SEARCH("Combination of adult singles and families",F2)))</formula>
    </cfRule>
    <cfRule type="containsText" dxfId="13" priority="18" operator="containsText" text="Adults without children">
      <formula>NOT(ISERROR(SEARCH("Adults without children",F2)))</formula>
    </cfRule>
  </conditionalFormatting>
  <conditionalFormatting sqref="G4">
    <cfRule type="containsText" dxfId="12" priority="7" operator="containsText" text="Combination of Unaccompanied Youth singles and families">
      <formula>NOT(ISERROR(SEARCH("Combination of Unaccompanied Youth singles and families",G4)))</formula>
    </cfRule>
    <cfRule type="containsText" dxfId="11" priority="8" operator="containsText" text="Unaccompanied Youth without children">
      <formula>NOT(ISERROR(SEARCH("Unaccompanied Youth without children",G4)))</formula>
    </cfRule>
    <cfRule type="containsText" dxfId="10" priority="9" operator="containsText" text="Unaccompanied Youth with children">
      <formula>NOT(ISERROR(SEARCH("Unaccompanied Youth with children",G4)))</formula>
    </cfRule>
    <cfRule type="containsText" dxfId="9" priority="10" operator="containsText" text="Adults with children">
      <formula>NOT(ISERROR(SEARCH("Adults with children",G4)))</formula>
    </cfRule>
    <cfRule type="containsText" dxfId="8" priority="11" operator="containsText" text="Combination of adult singles and families">
      <formula>NOT(ISERROR(SEARCH("Combination of adult singles and families",G4)))</formula>
    </cfRule>
    <cfRule type="containsText" dxfId="7" priority="12" operator="containsText" text="Adults without children">
      <formula>NOT(ISERROR(SEARCH("Adults without children",G4)))</formula>
    </cfRule>
  </conditionalFormatting>
  <conditionalFormatting sqref="F4">
    <cfRule type="containsText" dxfId="6" priority="1" operator="containsText" text="Combination of Unaccompanied Youth singles and families">
      <formula>NOT(ISERROR(SEARCH("Combination of Unaccompanied Youth singles and families",F4)))</formula>
    </cfRule>
    <cfRule type="containsText" dxfId="5" priority="2" operator="containsText" text="Unaccompanied Youth without children">
      <formula>NOT(ISERROR(SEARCH("Unaccompanied Youth without children",F4)))</formula>
    </cfRule>
    <cfRule type="containsText" dxfId="4" priority="3" operator="containsText" text="Unaccompanied Youth with children">
      <formula>NOT(ISERROR(SEARCH("Unaccompanied Youth with children",F4)))</formula>
    </cfRule>
    <cfRule type="containsText" dxfId="3" priority="4" operator="containsText" text="Adults with children">
      <formula>NOT(ISERROR(SEARCH("Adults with children",F4)))</formula>
    </cfRule>
    <cfRule type="containsText" dxfId="2" priority="5" operator="containsText" text="Combination of adult singles and families">
      <formula>NOT(ISERROR(SEARCH("Combination of adult singles and families",F4)))</formula>
    </cfRule>
    <cfRule type="containsText" dxfId="1" priority="6" operator="containsText" text="Adults without children">
      <formula>NOT(ISERROR(SEARCH("Adults without children",F4)))</formula>
    </cfRule>
  </conditionalFormatting>
  <conditionalFormatting sqref="F2:F20">
    <cfRule type="containsBlanks" dxfId="0" priority="19">
      <formula>LEN(TRIM(F2))=0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Laquita</dc:creator>
  <cp:lastModifiedBy>Laquita</cp:lastModifiedBy>
  <dcterms:created xsi:type="dcterms:W3CDTF">2022-09-16T19:26:32Z</dcterms:created>
  <dcterms:modified xsi:type="dcterms:W3CDTF">2022-09-16T19:30:57Z</dcterms:modified>
</cp:coreProperties>
</file>